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u\Desktop\"/>
    </mc:Choice>
  </mc:AlternateContent>
  <bookViews>
    <workbookView xWindow="0" yWindow="0" windowWidth="15075" windowHeight="64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0" i="1" l="1"/>
  <c r="F50" i="1"/>
  <c r="E50" i="1"/>
  <c r="D50" i="1"/>
  <c r="C50" i="1"/>
  <c r="N44" i="1"/>
  <c r="N43" i="1"/>
  <c r="N42" i="1"/>
  <c r="G42" i="1"/>
  <c r="F42" i="1"/>
  <c r="E42" i="1"/>
  <c r="D42" i="1"/>
  <c r="C42" i="1"/>
  <c r="N41" i="1"/>
  <c r="N40" i="1"/>
  <c r="N39" i="1"/>
  <c r="N36" i="1"/>
  <c r="N35" i="1"/>
  <c r="N34" i="1"/>
  <c r="G34" i="1"/>
  <c r="F34" i="1"/>
  <c r="E34" i="1"/>
  <c r="D34" i="1"/>
  <c r="C34" i="1"/>
  <c r="N33" i="1"/>
  <c r="N32" i="1"/>
  <c r="N31" i="1"/>
  <c r="N28" i="1"/>
  <c r="N27" i="1"/>
  <c r="N26" i="1"/>
  <c r="G26" i="1"/>
  <c r="F26" i="1"/>
  <c r="E26" i="1"/>
  <c r="D26" i="1"/>
  <c r="C26" i="1"/>
  <c r="N25" i="1"/>
  <c r="N24" i="1"/>
  <c r="N23" i="1"/>
  <c r="N20" i="1"/>
  <c r="N19" i="1"/>
  <c r="N18" i="1"/>
  <c r="G18" i="1"/>
  <c r="F18" i="1"/>
  <c r="E18" i="1"/>
  <c r="D18" i="1"/>
  <c r="C18" i="1"/>
  <c r="N17" i="1"/>
  <c r="N16" i="1"/>
  <c r="N15" i="1"/>
  <c r="N12" i="1"/>
  <c r="N11" i="1"/>
  <c r="N10" i="1"/>
  <c r="G10" i="1"/>
  <c r="F10" i="1"/>
  <c r="E10" i="1"/>
  <c r="D10" i="1"/>
  <c r="C10" i="1"/>
  <c r="N9" i="1"/>
  <c r="N8" i="1"/>
  <c r="N7" i="1"/>
</calcChain>
</file>

<file path=xl/sharedStrings.xml><?xml version="1.0" encoding="utf-8"?>
<sst xmlns="http://schemas.openxmlformats.org/spreadsheetml/2006/main" count="204" uniqueCount="149">
  <si>
    <t>Compartment</t>
  </si>
  <si>
    <t>Cu</t>
  </si>
  <si>
    <t>Zn</t>
  </si>
  <si>
    <t>Pb</t>
  </si>
  <si>
    <t>Ni</t>
  </si>
  <si>
    <t>Cd</t>
  </si>
  <si>
    <t>F1</t>
  </si>
  <si>
    <t>.265±.056</t>
  </si>
  <si>
    <t>4.55±1.45</t>
  </si>
  <si>
    <t>.559±.115</t>
  </si>
  <si>
    <t>.522±.157</t>
  </si>
  <si>
    <t>.030±.004</t>
  </si>
  <si>
    <t>F2</t>
  </si>
  <si>
    <t>-.112±.016</t>
  </si>
  <si>
    <t>7.031±.731</t>
  </si>
  <si>
    <t>.225±.056</t>
  </si>
  <si>
    <t>.620±.075</t>
  </si>
  <si>
    <t>.129±.026</t>
  </si>
  <si>
    <t>RAC</t>
  </si>
  <si>
    <t>CLASSIFICATION OF RAC</t>
  </si>
  <si>
    <t>F3</t>
  </si>
  <si>
    <t>2.90±.877</t>
  </si>
  <si>
    <t>22.76±3.74</t>
  </si>
  <si>
    <t>5.53±1.06</t>
  </si>
  <si>
    <t>6.02±.985</t>
  </si>
  <si>
    <t>.165±.063</t>
  </si>
  <si>
    <t>((F1+F2)/(F1+F2+F3+F4))*100</t>
  </si>
  <si>
    <t>Percentages</t>
  </si>
  <si>
    <t>F4</t>
  </si>
  <si>
    <t>32.76±2.22</t>
  </si>
  <si>
    <t>41.11±2.54</t>
  </si>
  <si>
    <t>6.40±.532</t>
  </si>
  <si>
    <t>9.139±1.89</t>
  </si>
  <si>
    <t>.536±.062</t>
  </si>
  <si>
    <t>RISK</t>
  </si>
  <si>
    <t>metal in exchangable and carbonate fraction (F1+F2)%</t>
  </si>
  <si>
    <t>Sum total</t>
  </si>
  <si>
    <t xml:space="preserve">No Risk </t>
  </si>
  <si>
    <t>&lt; 1</t>
  </si>
  <si>
    <t>(-2.261-0.428)</t>
  </si>
  <si>
    <t>Digestion</t>
  </si>
  <si>
    <t>Low Risk</t>
  </si>
  <si>
    <t>(1 - 10)</t>
  </si>
  <si>
    <t>(6.161-26.351)</t>
  </si>
  <si>
    <t>(6.166-20.504)</t>
  </si>
  <si>
    <t>(6.224-13.585)</t>
  </si>
  <si>
    <t>(9.690-21.603)</t>
  </si>
  <si>
    <t>Difference</t>
  </si>
  <si>
    <t xml:space="preserve">Medium Risk </t>
  </si>
  <si>
    <t>(11-30)</t>
  </si>
  <si>
    <t xml:space="preserve">High Risk </t>
  </si>
  <si>
    <t>(31-50)</t>
  </si>
  <si>
    <t>.853±.054</t>
  </si>
  <si>
    <t>.550±.029</t>
  </si>
  <si>
    <t>.477±.024</t>
  </si>
  <si>
    <t>.037±.002</t>
  </si>
  <si>
    <t xml:space="preserve">Very High Risk </t>
  </si>
  <si>
    <t>&gt;50</t>
  </si>
  <si>
    <t>-.170±.006</t>
  </si>
  <si>
    <t>3.56±.226</t>
  </si>
  <si>
    <t>.328±.016</t>
  </si>
  <si>
    <t>.606±.035</t>
  </si>
  <si>
    <t>.165±.007</t>
  </si>
  <si>
    <t>1.19±.071</t>
  </si>
  <si>
    <t>29.57±.359</t>
  </si>
  <si>
    <t>6.30±.646</t>
  </si>
  <si>
    <t>8.61±.109</t>
  </si>
  <si>
    <t>.173±.015</t>
  </si>
  <si>
    <t>33.85±2.76</t>
  </si>
  <si>
    <t>37.64±1.02</t>
  </si>
  <si>
    <t>6.85±.148</t>
  </si>
  <si>
    <t>7.77±.291</t>
  </si>
  <si>
    <t>.894±.083</t>
  </si>
  <si>
    <t>10.364±1.76</t>
  </si>
  <si>
    <t>1.038±.068</t>
  </si>
  <si>
    <t>1.031±.139</t>
  </si>
  <si>
    <t>.053±.001</t>
  </si>
  <si>
    <t>-.209±.010</t>
  </si>
  <si>
    <t>12.84±1.54</t>
  </si>
  <si>
    <t>.476±.016</t>
  </si>
  <si>
    <t>.806±.20</t>
  </si>
  <si>
    <t>.166±.013</t>
  </si>
  <si>
    <t>2.208±.109</t>
  </si>
  <si>
    <t>34.75±2.22</t>
  </si>
  <si>
    <t>5.44±1.42</t>
  </si>
  <si>
    <t>10.41±.692</t>
  </si>
  <si>
    <t>.197±.014</t>
  </si>
  <si>
    <t>59.73±5.83</t>
  </si>
  <si>
    <t>30.32±1.56</t>
  </si>
  <si>
    <t>7.36±.394</t>
  </si>
  <si>
    <t>8.46±.361</t>
  </si>
  <si>
    <t>.918±.059</t>
  </si>
  <si>
    <t>.661±.205</t>
  </si>
  <si>
    <t>.527±.020</t>
  </si>
  <si>
    <t>.354±.023</t>
  </si>
  <si>
    <t>.039±.003</t>
  </si>
  <si>
    <t>-.253±.002</t>
  </si>
  <si>
    <t>3.45±.219</t>
  </si>
  <si>
    <t>.486±.019</t>
  </si>
  <si>
    <t>.092±.021</t>
  </si>
  <si>
    <t>.147±.006</t>
  </si>
  <si>
    <t>.693±.146</t>
  </si>
  <si>
    <t>6.59±.848</t>
  </si>
  <si>
    <t>2.139±.734</t>
  </si>
  <si>
    <t>2.55±.322</t>
  </si>
  <si>
    <t>.085±.021</t>
  </si>
  <si>
    <t>10.75±5.56</t>
  </si>
  <si>
    <t>4.81±.820</t>
  </si>
  <si>
    <t>3.86±.234</t>
  </si>
  <si>
    <t>.287±.606</t>
  </si>
  <si>
    <t>.590±.022</t>
  </si>
  <si>
    <t>1.109±.156</t>
  </si>
  <si>
    <t>.796±.048</t>
  </si>
  <si>
    <t>.582±.038</t>
  </si>
  <si>
    <t>.0514±.001</t>
  </si>
  <si>
    <t>-.242±.005</t>
  </si>
  <si>
    <t>5.67±.494</t>
  </si>
  <si>
    <t>.647±.026</t>
  </si>
  <si>
    <t>.257±.038</t>
  </si>
  <si>
    <t>.122±.022</t>
  </si>
  <si>
    <t>.697±.087</t>
  </si>
  <si>
    <t>22.70±1.36</t>
  </si>
  <si>
    <t>5.21±.473</t>
  </si>
  <si>
    <t>6.64±.451</t>
  </si>
  <si>
    <t>.044±.014</t>
  </si>
  <si>
    <t>22.85±1.87</t>
  </si>
  <si>
    <t>22.153±1.76</t>
  </si>
  <si>
    <t>7.136±.325</t>
  </si>
  <si>
    <r>
      <rPr>
        <sz val="11"/>
        <color theme="1"/>
        <rFont val="Calibri"/>
        <charset val="134"/>
      </rPr>
      <t>6</t>
    </r>
    <r>
      <rPr>
        <sz val="11"/>
        <color theme="1"/>
        <rFont val="Calibri"/>
        <charset val="134"/>
      </rPr>
      <t>±.501</t>
    </r>
  </si>
  <si>
    <t>.751±.093</t>
  </si>
  <si>
    <t>3.21±.453</t>
  </si>
  <si>
    <t>1.042±.045</t>
  </si>
  <si>
    <t>.754±.062</t>
  </si>
  <si>
    <t>.051±.001</t>
  </si>
  <si>
    <t>-.240±.003</t>
  </si>
  <si>
    <t>7.75±.584</t>
  </si>
  <si>
    <t>.385±.177</t>
  </si>
  <si>
    <t>.363±.050</t>
  </si>
  <si>
    <t>.0240±.014</t>
  </si>
  <si>
    <t>.651±.168</t>
  </si>
  <si>
    <t>24.12±6.06</t>
  </si>
  <si>
    <t>5.55±1.39</t>
  </si>
  <si>
    <t>8.096±2.02</t>
  </si>
  <si>
    <t>.085±.031</t>
  </si>
  <si>
    <t>23.82±.569</t>
  </si>
  <si>
    <t>28.90±.874</t>
  </si>
  <si>
    <t>7.41±.104</t>
  </si>
  <si>
    <t>7.92±.297</t>
  </si>
  <si>
    <t>.614±.120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</si>
</sst>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_ 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0" fillId="5" borderId="6" xfId="0" applyFill="1" applyBorder="1" applyAlignment="1">
      <alignment vertical="center"/>
    </xf>
    <xf numFmtId="0" fontId="1" fillId="6" borderId="4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0" fillId="8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top" wrapText="1"/>
    </xf>
    <xf numFmtId="16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0"/>
  <sheetViews>
    <sheetView tabSelected="1" topLeftCell="G1" workbookViewId="0">
      <selection activeCell="Q15" sqref="Q15"/>
    </sheetView>
  </sheetViews>
  <sheetFormatPr defaultColWidth="9.140625" defaultRowHeight="15"/>
  <cols>
    <col min="2" max="2" width="19.85546875" customWidth="1"/>
    <col min="3" max="3" width="20.85546875" customWidth="1"/>
    <col min="4" max="4" width="19.42578125" customWidth="1"/>
    <col min="5" max="5" width="18.42578125" customWidth="1"/>
    <col min="6" max="6" width="17.28515625" customWidth="1"/>
    <col min="7" max="7" width="16.85546875" customWidth="1"/>
    <col min="14" max="14" width="27.28515625" customWidth="1"/>
    <col min="16" max="16" width="23" customWidth="1"/>
    <col min="17" max="17" width="48.5703125" customWidth="1"/>
    <col min="18" max="18" width="12.5703125" customWidth="1"/>
    <col min="19" max="19" width="13.85546875" customWidth="1"/>
    <col min="20" max="20" width="14.85546875" customWidth="1"/>
    <col min="21" max="21" width="13.42578125" customWidth="1"/>
    <col min="22" max="22" width="13.5703125" customWidth="1"/>
  </cols>
  <sheetData>
    <row r="2" spans="2:22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2:22">
      <c r="B3" s="4">
        <v>18</v>
      </c>
      <c r="C3" s="5"/>
      <c r="D3" s="5"/>
      <c r="E3" s="5"/>
      <c r="F3" s="5"/>
      <c r="G3" s="6"/>
    </row>
    <row r="4" spans="2:22"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6" t="s">
        <v>11</v>
      </c>
    </row>
    <row r="5" spans="2:22">
      <c r="B5" s="4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6" t="s">
        <v>17</v>
      </c>
      <c r="N5" t="s">
        <v>18</v>
      </c>
      <c r="P5" s="23" t="s">
        <v>19</v>
      </c>
    </row>
    <row r="6" spans="2:22">
      <c r="B6" s="4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6" t="s">
        <v>25</v>
      </c>
      <c r="J6" s="24" t="s">
        <v>1</v>
      </c>
      <c r="K6" s="24"/>
      <c r="L6" s="24" t="s">
        <v>6</v>
      </c>
      <c r="M6" s="24" t="s">
        <v>12</v>
      </c>
      <c r="N6" t="s">
        <v>26</v>
      </c>
      <c r="R6" s="30" t="s">
        <v>27</v>
      </c>
      <c r="S6" s="30"/>
      <c r="T6" s="30"/>
      <c r="U6" s="30"/>
      <c r="V6" s="30"/>
    </row>
    <row r="7" spans="2:22">
      <c r="B7" s="4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6" t="s">
        <v>33</v>
      </c>
      <c r="J7" s="24"/>
      <c r="K7" s="24">
        <v>18</v>
      </c>
      <c r="L7" s="25">
        <v>0.26500000000000001</v>
      </c>
      <c r="M7" s="25">
        <v>-0.112</v>
      </c>
      <c r="N7" s="26">
        <f>((L7+M7)/(C8))*100</f>
        <v>0.42833146696528562</v>
      </c>
      <c r="P7" t="s">
        <v>34</v>
      </c>
      <c r="Q7" t="s">
        <v>35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</row>
    <row r="8" spans="2:22">
      <c r="B8" s="4" t="s">
        <v>36</v>
      </c>
      <c r="C8" s="5">
        <v>35.72</v>
      </c>
      <c r="D8" s="5">
        <v>75.450999999999993</v>
      </c>
      <c r="E8" s="5">
        <v>12.714</v>
      </c>
      <c r="F8" s="5">
        <v>16.300999999999998</v>
      </c>
      <c r="G8" s="6">
        <v>0.86</v>
      </c>
      <c r="J8" s="24"/>
      <c r="K8" s="24">
        <v>31</v>
      </c>
      <c r="L8" s="25">
        <v>0</v>
      </c>
      <c r="M8" s="25">
        <v>-0.17</v>
      </c>
      <c r="N8" s="26">
        <f>((L8+M8)/(C16))*100</f>
        <v>-0.48752509320332665</v>
      </c>
      <c r="P8" t="s">
        <v>37</v>
      </c>
      <c r="Q8" t="s">
        <v>38</v>
      </c>
      <c r="R8" s="28" t="s">
        <v>39</v>
      </c>
    </row>
    <row r="9" spans="2:22">
      <c r="B9" s="4" t="s">
        <v>40</v>
      </c>
      <c r="C9" s="5">
        <v>25.69</v>
      </c>
      <c r="D9" s="5">
        <v>48.72</v>
      </c>
      <c r="E9" s="5">
        <v>5.33</v>
      </c>
      <c r="F9" s="5">
        <v>14.98</v>
      </c>
      <c r="G9" s="6">
        <v>-1.35</v>
      </c>
      <c r="J9" s="24"/>
      <c r="K9" s="24">
        <v>42</v>
      </c>
      <c r="L9" s="25">
        <v>0</v>
      </c>
      <c r="M9" s="25">
        <v>-0.20899999999999999</v>
      </c>
      <c r="N9" s="26">
        <f>((L9+M9)/(C24))*100</f>
        <v>-0.33862605314322747</v>
      </c>
      <c r="P9" t="s">
        <v>41</v>
      </c>
      <c r="Q9" s="29" t="s">
        <v>42</v>
      </c>
      <c r="S9" s="31" t="s">
        <v>43</v>
      </c>
      <c r="T9" s="31" t="s">
        <v>44</v>
      </c>
      <c r="U9" s="31" t="s">
        <v>45</v>
      </c>
      <c r="V9" s="31" t="s">
        <v>46</v>
      </c>
    </row>
    <row r="10" spans="2:22">
      <c r="B10" s="4" t="s">
        <v>47</v>
      </c>
      <c r="C10" s="5">
        <f t="shared" ref="C10:G10" si="0">C8-C9</f>
        <v>10.029999999999998</v>
      </c>
      <c r="D10" s="5">
        <f t="shared" si="0"/>
        <v>26.730999999999995</v>
      </c>
      <c r="E10" s="5">
        <f t="shared" si="0"/>
        <v>7.3840000000000003</v>
      </c>
      <c r="F10" s="5">
        <f t="shared" si="0"/>
        <v>1.320999999999998</v>
      </c>
      <c r="G10" s="6">
        <f t="shared" si="0"/>
        <v>2.21</v>
      </c>
      <c r="J10" s="24"/>
      <c r="K10" s="24">
        <v>55</v>
      </c>
      <c r="L10" s="25">
        <v>0</v>
      </c>
      <c r="M10" s="25">
        <v>-0.253</v>
      </c>
      <c r="N10" s="26">
        <f>((L10+M10)/(C32))*100</f>
        <v>-2.2609472743521004</v>
      </c>
      <c r="P10" t="s">
        <v>48</v>
      </c>
      <c r="Q10" s="29" t="s">
        <v>49</v>
      </c>
      <c r="S10" s="31"/>
      <c r="T10" s="31"/>
      <c r="U10" s="31"/>
      <c r="V10" s="31"/>
    </row>
    <row r="11" spans="2:22">
      <c r="B11" s="7">
        <v>31</v>
      </c>
      <c r="C11" s="8"/>
      <c r="D11" s="8"/>
      <c r="E11" s="8"/>
      <c r="F11" s="8"/>
      <c r="G11" s="9"/>
      <c r="J11" s="24"/>
      <c r="K11" s="24">
        <v>71</v>
      </c>
      <c r="L11" s="25">
        <v>0</v>
      </c>
      <c r="M11" s="25">
        <v>-0.24199999999999999</v>
      </c>
      <c r="N11" s="26">
        <f>((L11+M11)/(C40))*100</f>
        <v>-1.03862660944206</v>
      </c>
      <c r="P11" t="s">
        <v>50</v>
      </c>
      <c r="Q11" t="s">
        <v>51</v>
      </c>
    </row>
    <row r="12" spans="2:22">
      <c r="B12" s="7" t="s">
        <v>6</v>
      </c>
      <c r="C12" s="8">
        <v>0</v>
      </c>
      <c r="D12" s="8" t="s">
        <v>52</v>
      </c>
      <c r="E12" s="8" t="s">
        <v>53</v>
      </c>
      <c r="F12" s="8" t="s">
        <v>54</v>
      </c>
      <c r="G12" s="9" t="s">
        <v>55</v>
      </c>
      <c r="J12" s="24"/>
      <c r="K12" s="24">
        <v>74</v>
      </c>
      <c r="L12" s="25">
        <v>0</v>
      </c>
      <c r="M12" s="25">
        <v>-0.24</v>
      </c>
      <c r="N12" s="26">
        <f>((L12+M12)/(C48))*100</f>
        <v>-0.99050763516302098</v>
      </c>
      <c r="P12" t="s">
        <v>56</v>
      </c>
      <c r="Q12" t="s">
        <v>57</v>
      </c>
    </row>
    <row r="13" spans="2:22">
      <c r="B13" s="7" t="s">
        <v>12</v>
      </c>
      <c r="C13" s="8" t="s">
        <v>58</v>
      </c>
      <c r="D13" s="8" t="s">
        <v>59</v>
      </c>
      <c r="E13" s="8" t="s">
        <v>60</v>
      </c>
      <c r="F13" s="8" t="s">
        <v>61</v>
      </c>
      <c r="G13" s="9" t="s">
        <v>62</v>
      </c>
      <c r="J13" s="24"/>
      <c r="K13" s="24"/>
      <c r="L13" s="24"/>
      <c r="M13" s="24"/>
      <c r="N13" s="26"/>
    </row>
    <row r="14" spans="2:22">
      <c r="B14" s="7" t="s">
        <v>20</v>
      </c>
      <c r="C14" s="8" t="s">
        <v>63</v>
      </c>
      <c r="D14" s="8" t="s">
        <v>64</v>
      </c>
      <c r="E14" s="8" t="s">
        <v>65</v>
      </c>
      <c r="F14" s="8" t="s">
        <v>66</v>
      </c>
      <c r="G14" s="9" t="s">
        <v>67</v>
      </c>
      <c r="J14" s="24" t="s">
        <v>2</v>
      </c>
      <c r="K14" s="24"/>
      <c r="L14" s="24" t="s">
        <v>6</v>
      </c>
      <c r="M14" s="24" t="s">
        <v>12</v>
      </c>
      <c r="N14" s="26"/>
    </row>
    <row r="15" spans="2:22">
      <c r="B15" s="7" t="s">
        <v>28</v>
      </c>
      <c r="C15" s="8" t="s">
        <v>68</v>
      </c>
      <c r="D15" s="8" t="s">
        <v>69</v>
      </c>
      <c r="E15" s="8" t="s">
        <v>70</v>
      </c>
      <c r="F15" s="8" t="s">
        <v>71</v>
      </c>
      <c r="G15" s="9" t="s">
        <v>72</v>
      </c>
      <c r="J15" s="24"/>
      <c r="K15" s="24">
        <v>18</v>
      </c>
      <c r="L15" s="25">
        <v>4.55</v>
      </c>
      <c r="M15" s="25">
        <v>7.0309999999999997</v>
      </c>
      <c r="N15" s="26">
        <f>((L15+M15)/(D8))*100</f>
        <v>15.34903447270414</v>
      </c>
    </row>
    <row r="16" spans="2:22">
      <c r="B16" s="7" t="s">
        <v>36</v>
      </c>
      <c r="C16" s="8">
        <v>34.869999999999997</v>
      </c>
      <c r="D16" s="8">
        <v>71.623000000000005</v>
      </c>
      <c r="E16" s="8">
        <v>14.028</v>
      </c>
      <c r="F16" s="8">
        <v>17.463000000000001</v>
      </c>
      <c r="G16" s="9">
        <v>1.2689999999999999</v>
      </c>
      <c r="J16" s="24"/>
      <c r="K16" s="24">
        <v>31</v>
      </c>
      <c r="L16" s="25">
        <v>0.85299999999999998</v>
      </c>
      <c r="M16" s="25">
        <v>3.56</v>
      </c>
      <c r="N16" s="26">
        <f>((L16+M16)/(D16))*100</f>
        <v>6.1614285913742792</v>
      </c>
    </row>
    <row r="17" spans="2:14">
      <c r="B17" s="7" t="s">
        <v>40</v>
      </c>
      <c r="C17" s="8">
        <v>24.11</v>
      </c>
      <c r="D17" s="8">
        <v>66.92</v>
      </c>
      <c r="E17" s="8">
        <v>6.66</v>
      </c>
      <c r="F17" s="8">
        <v>14.53</v>
      </c>
      <c r="G17" s="9">
        <v>-0.55000000000000004</v>
      </c>
      <c r="J17" s="24"/>
      <c r="K17" s="24">
        <v>42</v>
      </c>
      <c r="L17" s="25">
        <v>10.364000000000001</v>
      </c>
      <c r="M17" s="25">
        <v>12.84</v>
      </c>
      <c r="N17" s="26">
        <f>((L17+M17)/(D24))*100</f>
        <v>26.286335727394249</v>
      </c>
    </row>
    <row r="18" spans="2:14">
      <c r="B18" s="7" t="s">
        <v>47</v>
      </c>
      <c r="C18" s="8">
        <f t="shared" ref="C18:G18" si="1">C16-C17</f>
        <v>10.759999999999998</v>
      </c>
      <c r="D18" s="8">
        <f t="shared" si="1"/>
        <v>4.703000000000003</v>
      </c>
      <c r="E18" s="8">
        <f t="shared" si="1"/>
        <v>7.3680000000000003</v>
      </c>
      <c r="F18" s="8">
        <f t="shared" si="1"/>
        <v>2.9330000000000016</v>
      </c>
      <c r="G18" s="9">
        <f t="shared" si="1"/>
        <v>1.819</v>
      </c>
      <c r="J18" s="24"/>
      <c r="K18" s="24">
        <v>55</v>
      </c>
      <c r="L18" s="25">
        <v>0.66100000000000003</v>
      </c>
      <c r="M18" s="25">
        <v>3.45</v>
      </c>
      <c r="N18" s="26">
        <f>((L18+M18)/(D32))*100</f>
        <v>26.350874943913855</v>
      </c>
    </row>
    <row r="19" spans="2:14">
      <c r="B19" s="10">
        <v>42</v>
      </c>
      <c r="C19" s="11"/>
      <c r="D19" s="11"/>
      <c r="E19" s="11"/>
      <c r="F19" s="11"/>
      <c r="G19" s="12"/>
      <c r="J19" s="24"/>
      <c r="K19" s="24">
        <v>71</v>
      </c>
      <c r="L19" s="25">
        <v>1.109</v>
      </c>
      <c r="M19" s="25">
        <v>5.67</v>
      </c>
      <c r="N19" s="26">
        <f>((L19+M19)/(D40))*100</f>
        <v>13.129454601797336</v>
      </c>
    </row>
    <row r="20" spans="2:14">
      <c r="B20" s="10" t="s">
        <v>6</v>
      </c>
      <c r="C20" s="11">
        <v>0</v>
      </c>
      <c r="D20" s="11" t="s">
        <v>73</v>
      </c>
      <c r="E20" s="11" t="s">
        <v>74</v>
      </c>
      <c r="F20" s="11" t="s">
        <v>75</v>
      </c>
      <c r="G20" s="12" t="s">
        <v>76</v>
      </c>
      <c r="J20" s="24"/>
      <c r="K20" s="24">
        <v>74</v>
      </c>
      <c r="L20" s="25">
        <v>3.21</v>
      </c>
      <c r="M20" s="25">
        <v>7.75</v>
      </c>
      <c r="N20" s="26">
        <f>((L20+M20)/(D48))*100</f>
        <v>17.13035323538606</v>
      </c>
    </row>
    <row r="21" spans="2:14">
      <c r="B21" s="10" t="s">
        <v>12</v>
      </c>
      <c r="C21" s="11" t="s">
        <v>77</v>
      </c>
      <c r="D21" s="11" t="s">
        <v>78</v>
      </c>
      <c r="E21" s="11" t="s">
        <v>79</v>
      </c>
      <c r="F21" s="11" t="s">
        <v>80</v>
      </c>
      <c r="G21" s="12" t="s">
        <v>81</v>
      </c>
      <c r="J21" s="24"/>
      <c r="K21" s="24"/>
      <c r="L21" s="24"/>
      <c r="M21" s="24"/>
      <c r="N21" s="26"/>
    </row>
    <row r="22" spans="2:14">
      <c r="B22" s="10" t="s">
        <v>20</v>
      </c>
      <c r="C22" s="11" t="s">
        <v>82</v>
      </c>
      <c r="D22" s="11" t="s">
        <v>83</v>
      </c>
      <c r="E22" s="11" t="s">
        <v>84</v>
      </c>
      <c r="F22" s="11" t="s">
        <v>85</v>
      </c>
      <c r="G22" s="12" t="s">
        <v>86</v>
      </c>
      <c r="J22" s="24" t="s">
        <v>3</v>
      </c>
      <c r="K22" s="24"/>
      <c r="L22" s="24" t="s">
        <v>6</v>
      </c>
      <c r="M22" s="24" t="s">
        <v>12</v>
      </c>
      <c r="N22" s="26"/>
    </row>
    <row r="23" spans="2:14">
      <c r="B23" s="10" t="s">
        <v>28</v>
      </c>
      <c r="C23" s="11" t="s">
        <v>87</v>
      </c>
      <c r="D23" s="11" t="s">
        <v>88</v>
      </c>
      <c r="E23" s="11" t="s">
        <v>89</v>
      </c>
      <c r="F23" s="11" t="s">
        <v>90</v>
      </c>
      <c r="G23" s="12" t="s">
        <v>91</v>
      </c>
      <c r="J23" s="24"/>
      <c r="K23" s="24">
        <v>18</v>
      </c>
      <c r="L23" s="25">
        <v>0.55900000000000005</v>
      </c>
      <c r="M23" s="25">
        <v>0.22500000000000001</v>
      </c>
      <c r="N23" s="26">
        <f>((L23+M23)/(E8))*100</f>
        <v>6.1664307063080068</v>
      </c>
    </row>
    <row r="24" spans="2:14">
      <c r="B24" s="10" t="s">
        <v>36</v>
      </c>
      <c r="C24" s="11">
        <v>61.72</v>
      </c>
      <c r="D24" s="11">
        <v>88.274000000000001</v>
      </c>
      <c r="E24" s="11">
        <v>14.314</v>
      </c>
      <c r="F24" s="11">
        <v>20.707000000000001</v>
      </c>
      <c r="G24" s="12">
        <v>1.3340000000000001</v>
      </c>
      <c r="J24" s="24"/>
      <c r="K24" s="24">
        <v>31</v>
      </c>
      <c r="L24" s="25">
        <v>0.55000000000000004</v>
      </c>
      <c r="M24" s="25">
        <v>0.32800000000000001</v>
      </c>
      <c r="N24" s="26">
        <f>((L24+M24)/(E16))*100</f>
        <v>6.2589107499287149</v>
      </c>
    </row>
    <row r="25" spans="2:14">
      <c r="B25" s="10" t="s">
        <v>40</v>
      </c>
      <c r="C25" s="11">
        <v>40.54</v>
      </c>
      <c r="D25" s="11">
        <v>80.08</v>
      </c>
      <c r="E25" s="11">
        <v>8.14</v>
      </c>
      <c r="F25" s="11">
        <v>17.34</v>
      </c>
      <c r="G25" s="12">
        <v>-0.02</v>
      </c>
      <c r="J25" s="24"/>
      <c r="K25" s="24">
        <v>42</v>
      </c>
      <c r="L25" s="25">
        <v>1.038</v>
      </c>
      <c r="M25" s="25">
        <v>0.47599999999999998</v>
      </c>
      <c r="N25" s="26">
        <f>((L25+M25)/(E10))*100</f>
        <v>20.50379198266522</v>
      </c>
    </row>
    <row r="26" spans="2:14">
      <c r="B26" s="10" t="s">
        <v>47</v>
      </c>
      <c r="C26" s="11">
        <f t="shared" ref="C26:G26" si="2">C24-C25</f>
        <v>21.18</v>
      </c>
      <c r="D26" s="11">
        <f t="shared" si="2"/>
        <v>8.1940000000000026</v>
      </c>
      <c r="E26" s="11">
        <f t="shared" si="2"/>
        <v>6.1739999999999995</v>
      </c>
      <c r="F26" s="11">
        <f t="shared" si="2"/>
        <v>3.3670000000000009</v>
      </c>
      <c r="G26" s="12">
        <f t="shared" si="2"/>
        <v>1.3540000000000001</v>
      </c>
      <c r="J26" s="24"/>
      <c r="K26" s="24">
        <v>55</v>
      </c>
      <c r="L26" s="25">
        <v>0.52700000000000002</v>
      </c>
      <c r="M26" s="25">
        <v>0.48599999999999999</v>
      </c>
      <c r="N26" s="26">
        <f>((L26+M26)/(E32))*100</f>
        <v>14.446662863662294</v>
      </c>
    </row>
    <row r="27" spans="2:14">
      <c r="B27" s="13">
        <v>55</v>
      </c>
      <c r="C27" s="14"/>
      <c r="D27" s="14"/>
      <c r="E27" s="14"/>
      <c r="F27" s="14"/>
      <c r="G27" s="15"/>
      <c r="J27" s="24"/>
      <c r="K27" s="24">
        <v>71</v>
      </c>
      <c r="L27" s="25">
        <v>0.79600000000000004</v>
      </c>
      <c r="M27" s="25">
        <v>0.64700000000000002</v>
      </c>
      <c r="N27" s="26">
        <f>((L27+M27)/(E40))*100</f>
        <v>10.467899891186072</v>
      </c>
    </row>
    <row r="28" spans="2:14">
      <c r="B28" s="13" t="s">
        <v>6</v>
      </c>
      <c r="C28" s="14">
        <v>0</v>
      </c>
      <c r="D28" s="14" t="s">
        <v>92</v>
      </c>
      <c r="E28" s="14" t="s">
        <v>93</v>
      </c>
      <c r="F28" s="14" t="s">
        <v>94</v>
      </c>
      <c r="G28" s="15" t="s">
        <v>95</v>
      </c>
      <c r="J28" s="24"/>
      <c r="K28" s="24">
        <v>74</v>
      </c>
      <c r="L28" s="25">
        <v>1.042</v>
      </c>
      <c r="M28" s="25">
        <v>0.38500000000000001</v>
      </c>
      <c r="N28" s="26">
        <f>((L28+M28)/(E48))*100</f>
        <v>9.9186765830263433</v>
      </c>
    </row>
    <row r="29" spans="2:14">
      <c r="B29" s="13" t="s">
        <v>12</v>
      </c>
      <c r="C29" s="14" t="s">
        <v>96</v>
      </c>
      <c r="D29" s="14" t="s">
        <v>97</v>
      </c>
      <c r="E29" s="14" t="s">
        <v>98</v>
      </c>
      <c r="F29" s="14" t="s">
        <v>99</v>
      </c>
      <c r="G29" s="15" t="s">
        <v>100</v>
      </c>
      <c r="J29" s="24"/>
      <c r="K29" s="24"/>
      <c r="L29" s="24"/>
      <c r="M29" s="24"/>
      <c r="N29" s="26"/>
    </row>
    <row r="30" spans="2:14">
      <c r="B30" s="13" t="s">
        <v>20</v>
      </c>
      <c r="C30" s="14" t="s">
        <v>101</v>
      </c>
      <c r="D30" s="14" t="s">
        <v>102</v>
      </c>
      <c r="E30" s="14" t="s">
        <v>103</v>
      </c>
      <c r="F30" s="14" t="s">
        <v>104</v>
      </c>
      <c r="G30" s="15" t="s">
        <v>105</v>
      </c>
      <c r="J30" s="24" t="s">
        <v>4</v>
      </c>
      <c r="K30" s="24"/>
      <c r="L30" s="24" t="s">
        <v>6</v>
      </c>
      <c r="M30" s="24" t="s">
        <v>12</v>
      </c>
      <c r="N30" s="26"/>
    </row>
    <row r="31" spans="2:14">
      <c r="B31" s="13" t="s">
        <v>28</v>
      </c>
      <c r="C31" s="14" t="s">
        <v>106</v>
      </c>
      <c r="D31" s="14" t="s">
        <v>107</v>
      </c>
      <c r="E31" s="14" t="s">
        <v>108</v>
      </c>
      <c r="F31" s="14" t="s">
        <v>109</v>
      </c>
      <c r="G31" s="15" t="s">
        <v>110</v>
      </c>
      <c r="J31" s="24"/>
      <c r="K31" s="24">
        <v>18</v>
      </c>
      <c r="L31" s="25">
        <v>0.52200000000000002</v>
      </c>
      <c r="M31" s="25">
        <v>0.62</v>
      </c>
      <c r="N31" s="26">
        <f>((L31+M31)/(F8))*100</f>
        <v>7.005705171461873</v>
      </c>
    </row>
    <row r="32" spans="2:14">
      <c r="B32" s="13" t="s">
        <v>36</v>
      </c>
      <c r="C32" s="14">
        <v>11.19</v>
      </c>
      <c r="D32" s="14">
        <v>15.601000000000001</v>
      </c>
      <c r="E32" s="14">
        <v>7.0119999999999996</v>
      </c>
      <c r="F32" s="14">
        <v>3.2829999999999999</v>
      </c>
      <c r="G32" s="15">
        <v>0.86099999999999999</v>
      </c>
      <c r="J32" s="24"/>
      <c r="K32" s="24">
        <v>31</v>
      </c>
      <c r="L32" s="25">
        <v>0.47699999999999998</v>
      </c>
      <c r="M32" s="25">
        <v>0.60599999999999998</v>
      </c>
      <c r="N32" s="26">
        <f>((L32+M32)/(F16))*100</f>
        <v>6.2016835595258542</v>
      </c>
    </row>
    <row r="33" spans="2:14">
      <c r="B33" s="13" t="s">
        <v>40</v>
      </c>
      <c r="C33" s="14">
        <v>0.378</v>
      </c>
      <c r="D33" s="14">
        <v>20.98</v>
      </c>
      <c r="E33" s="14">
        <v>2.14</v>
      </c>
      <c r="F33" s="14">
        <v>4.97</v>
      </c>
      <c r="G33" s="15">
        <v>-1.633</v>
      </c>
      <c r="J33" s="24"/>
      <c r="K33" s="24">
        <v>42</v>
      </c>
      <c r="L33" s="25">
        <v>1.0309999999999999</v>
      </c>
      <c r="M33" s="25">
        <v>0.80600000000000005</v>
      </c>
      <c r="N33" s="26">
        <f>((L33+M33)/(F24))*100</f>
        <v>8.871396146230742</v>
      </c>
    </row>
    <row r="34" spans="2:14">
      <c r="B34" s="13" t="s">
        <v>47</v>
      </c>
      <c r="C34" s="14">
        <f t="shared" ref="C34:G34" si="3">C32-C33</f>
        <v>10.811999999999999</v>
      </c>
      <c r="D34" s="14">
        <f t="shared" si="3"/>
        <v>-5.3789999999999996</v>
      </c>
      <c r="E34" s="14">
        <f t="shared" si="3"/>
        <v>4.8719999999999999</v>
      </c>
      <c r="F34" s="14">
        <f t="shared" si="3"/>
        <v>-1.6869999999999998</v>
      </c>
      <c r="G34" s="16">
        <f t="shared" si="3"/>
        <v>2.4939999999999998</v>
      </c>
      <c r="J34" s="24"/>
      <c r="K34" s="24">
        <v>55</v>
      </c>
      <c r="L34" s="25">
        <v>0.35399999999999998</v>
      </c>
      <c r="M34" s="25">
        <v>9.1999999999999998E-2</v>
      </c>
      <c r="N34" s="26">
        <f>((L34+M34)/(F32))*100</f>
        <v>13.585135546756014</v>
      </c>
    </row>
    <row r="35" spans="2:14">
      <c r="B35" s="17">
        <v>71</v>
      </c>
      <c r="C35" s="18"/>
      <c r="D35" s="18"/>
      <c r="E35" s="18"/>
      <c r="F35" s="18"/>
      <c r="G35" s="19"/>
      <c r="J35" s="24"/>
      <c r="K35" s="24">
        <v>71</v>
      </c>
      <c r="L35" s="25">
        <v>0.58199999999999996</v>
      </c>
      <c r="M35" s="25">
        <v>0.25700000000000001</v>
      </c>
      <c r="N35" s="26">
        <f>((L35+M35)/(F40))*100</f>
        <v>6.224035608308605</v>
      </c>
    </row>
    <row r="36" spans="2:14">
      <c r="B36" s="17" t="s">
        <v>6</v>
      </c>
      <c r="C36" s="18">
        <v>0</v>
      </c>
      <c r="D36" s="18" t="s">
        <v>111</v>
      </c>
      <c r="E36" s="18" t="s">
        <v>112</v>
      </c>
      <c r="F36" s="18" t="s">
        <v>113</v>
      </c>
      <c r="G36" s="19" t="s">
        <v>114</v>
      </c>
      <c r="J36" s="24"/>
      <c r="K36" s="24">
        <v>74</v>
      </c>
      <c r="L36" s="25">
        <v>0.754</v>
      </c>
      <c r="M36" s="25">
        <v>0.36299999999999999</v>
      </c>
      <c r="N36" s="26">
        <f>((L36+M36)/(F48))*100</f>
        <v>6.5195820930368296</v>
      </c>
    </row>
    <row r="37" spans="2:14">
      <c r="B37" s="17" t="s">
        <v>12</v>
      </c>
      <c r="C37" s="18" t="s">
        <v>115</v>
      </c>
      <c r="D37" s="18" t="s">
        <v>116</v>
      </c>
      <c r="E37" s="18" t="s">
        <v>117</v>
      </c>
      <c r="F37" s="18" t="s">
        <v>118</v>
      </c>
      <c r="G37" s="19" t="s">
        <v>119</v>
      </c>
      <c r="J37" s="24"/>
      <c r="K37" s="24"/>
      <c r="L37" s="24"/>
      <c r="M37" s="24"/>
      <c r="N37" s="26"/>
    </row>
    <row r="38" spans="2:14">
      <c r="B38" s="17" t="s">
        <v>20</v>
      </c>
      <c r="C38" s="18" t="s">
        <v>120</v>
      </c>
      <c r="D38" s="18" t="s">
        <v>121</v>
      </c>
      <c r="E38" s="18" t="s">
        <v>122</v>
      </c>
      <c r="F38" s="18" t="s">
        <v>123</v>
      </c>
      <c r="G38" s="19" t="s">
        <v>124</v>
      </c>
      <c r="J38" s="24" t="s">
        <v>5</v>
      </c>
      <c r="K38" s="24"/>
      <c r="L38" s="24" t="s">
        <v>6</v>
      </c>
      <c r="M38" s="24" t="s">
        <v>12</v>
      </c>
      <c r="N38" s="26"/>
    </row>
    <row r="39" spans="2:14">
      <c r="B39" s="17" t="s">
        <v>28</v>
      </c>
      <c r="C39" s="18" t="s">
        <v>125</v>
      </c>
      <c r="D39" s="18" t="s">
        <v>126</v>
      </c>
      <c r="E39" s="18" t="s">
        <v>127</v>
      </c>
      <c r="F39" s="18" t="s">
        <v>128</v>
      </c>
      <c r="G39" s="19" t="s">
        <v>129</v>
      </c>
      <c r="J39" s="24"/>
      <c r="K39" s="24">
        <v>18</v>
      </c>
      <c r="L39" s="25">
        <v>0.03</v>
      </c>
      <c r="M39" s="25">
        <v>0.129</v>
      </c>
      <c r="N39" s="26">
        <f>((L39+M39)/(G8))*100</f>
        <v>18.488372093023255</v>
      </c>
    </row>
    <row r="40" spans="2:14">
      <c r="B40" s="17" t="s">
        <v>36</v>
      </c>
      <c r="C40" s="18">
        <v>23.3</v>
      </c>
      <c r="D40" s="18">
        <v>51.631999999999998</v>
      </c>
      <c r="E40" s="18">
        <v>13.785</v>
      </c>
      <c r="F40" s="18">
        <v>13.48</v>
      </c>
      <c r="G40" s="19">
        <v>0.96850000000000003</v>
      </c>
      <c r="J40" s="24"/>
      <c r="K40" s="24">
        <v>31</v>
      </c>
      <c r="L40" s="25">
        <v>3.6999999999999998E-2</v>
      </c>
      <c r="M40" s="25">
        <v>0.16500000000000001</v>
      </c>
      <c r="N40" s="26">
        <f>((L40+M40)/(G16))*100</f>
        <v>15.918045705279752</v>
      </c>
    </row>
    <row r="41" spans="2:14">
      <c r="B41" s="17" t="s">
        <v>40</v>
      </c>
      <c r="C41" s="18">
        <v>10.96</v>
      </c>
      <c r="D41" s="18">
        <v>36.020000000000003</v>
      </c>
      <c r="E41" s="18">
        <v>6.81</v>
      </c>
      <c r="F41" s="18">
        <v>10.8</v>
      </c>
      <c r="G41" s="19">
        <v>-0.64</v>
      </c>
      <c r="J41" s="24"/>
      <c r="K41" s="24">
        <v>42</v>
      </c>
      <c r="L41" s="25">
        <v>5.2999999999999999E-2</v>
      </c>
      <c r="M41" s="25">
        <v>0.16600000000000001</v>
      </c>
      <c r="N41" s="26">
        <f>((L41+M41)/(G24))*100</f>
        <v>16.416791604197901</v>
      </c>
    </row>
    <row r="42" spans="2:14">
      <c r="B42" s="17" t="s">
        <v>47</v>
      </c>
      <c r="C42" s="18">
        <f t="shared" ref="C42:G42" si="4">C40-C41</f>
        <v>12.34</v>
      </c>
      <c r="D42" s="18">
        <f t="shared" si="4"/>
        <v>15.611999999999995</v>
      </c>
      <c r="E42" s="18">
        <f t="shared" si="4"/>
        <v>6.9750000000000005</v>
      </c>
      <c r="F42" s="18">
        <f t="shared" si="4"/>
        <v>2.6799999999999997</v>
      </c>
      <c r="G42" s="19">
        <f t="shared" si="4"/>
        <v>1.6085</v>
      </c>
      <c r="J42" s="24"/>
      <c r="K42" s="24">
        <v>55</v>
      </c>
      <c r="L42" s="25">
        <v>3.9E-2</v>
      </c>
      <c r="M42" s="25">
        <v>0.14699999999999999</v>
      </c>
      <c r="N42" s="26">
        <f>((L42+M42)/(G32))*100</f>
        <v>21.602787456445995</v>
      </c>
    </row>
    <row r="43" spans="2:14">
      <c r="B43" s="20">
        <v>74</v>
      </c>
      <c r="C43" s="21"/>
      <c r="D43" s="21"/>
      <c r="E43" s="21"/>
      <c r="F43" s="21"/>
      <c r="G43" s="22"/>
      <c r="J43" s="24"/>
      <c r="K43" s="24">
        <v>71</v>
      </c>
      <c r="L43" s="25">
        <v>5.1400000000000001E-2</v>
      </c>
      <c r="M43" s="25">
        <v>0.122</v>
      </c>
      <c r="N43" s="26">
        <f>((L43+M43)/(G40))*100</f>
        <v>17.903975219411461</v>
      </c>
    </row>
    <row r="44" spans="2:14">
      <c r="B44" s="20" t="s">
        <v>6</v>
      </c>
      <c r="C44" s="21">
        <v>0</v>
      </c>
      <c r="D44" s="21" t="s">
        <v>130</v>
      </c>
      <c r="E44" s="21" t="s">
        <v>131</v>
      </c>
      <c r="F44" s="21" t="s">
        <v>132</v>
      </c>
      <c r="G44" s="22" t="s">
        <v>133</v>
      </c>
      <c r="J44" s="24"/>
      <c r="K44" s="24">
        <v>74</v>
      </c>
      <c r="L44" s="25">
        <v>5.0999999999999997E-2</v>
      </c>
      <c r="M44" s="25">
        <v>2.4E-2</v>
      </c>
      <c r="N44" s="26">
        <f>((L44+M44)/(G48))*100</f>
        <v>9.6899224806201545</v>
      </c>
    </row>
    <row r="45" spans="2:14">
      <c r="B45" s="20" t="s">
        <v>12</v>
      </c>
      <c r="C45" s="21" t="s">
        <v>134</v>
      </c>
      <c r="D45" s="21" t="s">
        <v>135</v>
      </c>
      <c r="E45" s="21" t="s">
        <v>136</v>
      </c>
      <c r="F45" s="21" t="s">
        <v>137</v>
      </c>
      <c r="G45" s="22" t="s">
        <v>138</v>
      </c>
    </row>
    <row r="46" spans="2:14">
      <c r="B46" s="20" t="s">
        <v>20</v>
      </c>
      <c r="C46" s="21" t="s">
        <v>139</v>
      </c>
      <c r="D46" s="21" t="s">
        <v>140</v>
      </c>
      <c r="E46" s="21" t="s">
        <v>141</v>
      </c>
      <c r="F46" s="21" t="s">
        <v>142</v>
      </c>
      <c r="G46" s="22" t="s">
        <v>143</v>
      </c>
    </row>
    <row r="47" spans="2:14">
      <c r="B47" s="20" t="s">
        <v>28</v>
      </c>
      <c r="C47" s="21" t="s">
        <v>144</v>
      </c>
      <c r="D47" s="21" t="s">
        <v>145</v>
      </c>
      <c r="E47" s="21" t="s">
        <v>146</v>
      </c>
      <c r="F47" s="21" t="s">
        <v>147</v>
      </c>
      <c r="G47" s="22" t="s">
        <v>148</v>
      </c>
    </row>
    <row r="48" spans="2:14">
      <c r="B48" s="20" t="s">
        <v>36</v>
      </c>
      <c r="C48" s="21">
        <v>24.23</v>
      </c>
      <c r="D48" s="21">
        <v>63.98</v>
      </c>
      <c r="E48" s="21">
        <v>14.387</v>
      </c>
      <c r="F48" s="21">
        <v>17.132999999999999</v>
      </c>
      <c r="G48" s="22">
        <v>0.77400000000000002</v>
      </c>
    </row>
    <row r="49" spans="2:7">
      <c r="B49" s="20" t="s">
        <v>40</v>
      </c>
      <c r="C49" s="21">
        <v>10.56</v>
      </c>
      <c r="D49" s="21">
        <v>48.41</v>
      </c>
      <c r="E49" s="21">
        <v>8.0299999999999994</v>
      </c>
      <c r="F49" s="21">
        <v>13.26</v>
      </c>
      <c r="G49" s="22">
        <v>-0.04</v>
      </c>
    </row>
    <row r="50" spans="2:7">
      <c r="B50" s="20" t="s">
        <v>47</v>
      </c>
      <c r="C50" s="21">
        <f t="shared" ref="C50:G50" si="5">C48-C49</f>
        <v>13.67</v>
      </c>
      <c r="D50" s="21">
        <f t="shared" si="5"/>
        <v>15.57</v>
      </c>
      <c r="E50" s="21">
        <f t="shared" si="5"/>
        <v>6.3570000000000011</v>
      </c>
      <c r="F50" s="21">
        <f t="shared" si="5"/>
        <v>3.8729999999999993</v>
      </c>
      <c r="G50" s="22">
        <f t="shared" si="5"/>
        <v>0.81400000000000006</v>
      </c>
    </row>
  </sheetData>
  <mergeCells count="5">
    <mergeCell ref="R6:V6"/>
    <mergeCell ref="S9:S10"/>
    <mergeCell ref="T9:T10"/>
    <mergeCell ref="U9:U10"/>
    <mergeCell ref="V9:V10"/>
  </mergeCell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Salome Hutfilter</cp:lastModifiedBy>
  <dcterms:created xsi:type="dcterms:W3CDTF">2018-07-15T15:04:13Z</dcterms:created>
  <dcterms:modified xsi:type="dcterms:W3CDTF">2021-06-09T13:59:30Z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1033-10.2.0.6080</vt:lpwstr>
  </property>
</Properties>
</file>